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5\055_NPO\1 výzva\"/>
    </mc:Choice>
  </mc:AlternateContent>
  <xr:revisionPtr revIDLastSave="0" documentId="13_ncr:1_{E19FC267-EC3F-406C-B9B3-D5815CC68A4F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P10" i="1" l="1"/>
  <c r="P11" i="1"/>
  <c r="S10" i="1"/>
  <c r="T10" i="1"/>
  <c r="S11" i="1"/>
  <c r="T11" i="1"/>
  <c r="P9" i="1" l="1"/>
  <c r="P12" i="1"/>
  <c r="S9" i="1"/>
  <c r="T9" i="1"/>
  <c r="S12" i="1"/>
  <c r="T12" i="1"/>
  <c r="S7" i="1" l="1"/>
  <c r="R15" i="1" s="1"/>
  <c r="P7" i="1"/>
  <c r="Q15" i="1" s="1"/>
</calcChain>
</file>

<file path=xl/sharedStrings.xml><?xml version="1.0" encoding="utf-8"?>
<sst xmlns="http://schemas.openxmlformats.org/spreadsheetml/2006/main" count="63" uniqueCount="54">
  <si>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</si>
  <si>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</si>
  <si>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</si>
  <si>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</si>
  <si>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</si>
  <si>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</si>
  <si>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</si>
  <si>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</si>
  <si>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</si>
  <si>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</si>
  <si>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</si>
  <si>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</si>
  <si>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</si>
  <si>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</si>
  <si>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</si>
  <si>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</si>
  <si>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</si>
  <si>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</si>
  <si>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</si>
  <si>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</si>
  <si>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</si>
  <si>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</si>
  <si>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</si>
  <si>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</si>
  <si>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</si>
  <si>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</si>
  <si>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</si>
  <si>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</si>
  <si>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</si>
  <si>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</si>
  <si>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</si>
  <si>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NE</t>
  </si>
  <si>
    <t>ks</t>
  </si>
  <si>
    <t xml:space="preserve">Příloha č. 2 Kupní smlouvy - technická specifikace
Výpočetní technika (III.) 055 - 2025 </t>
  </si>
  <si>
    <t>Dokovací stanice</t>
  </si>
  <si>
    <t>Monitor</t>
  </si>
  <si>
    <t>Společná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</si>
  <si>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</si>
  <si>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</si>
  <si>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2023–2025
Název projektu: ZČU 2025: Směrem k udržitelné univerzitě (NPO 7.4)
Číslo projektu: NPO_ZCU_MSMT-2140/2024-4</t>
  </si>
  <si>
    <t>Ing. Tomáš Řeřicha, Ph.D.,
Tel.: 37763 4534,
737 488 958</t>
  </si>
  <si>
    <t>Univerzitní 26, 
301 00 Plzeň,
Fakulta elektrotechnická - Katedra materiálů a technologií,
místnost EK 415</t>
  </si>
  <si>
    <t>40 dní</t>
  </si>
  <si>
    <t>Notebook 16"</t>
  </si>
  <si>
    <t>Záruka na zboží 5 let,
servis NBD on-site.</t>
  </si>
  <si>
    <r>
      <rPr>
        <b/>
        <sz val="11"/>
        <color theme="1"/>
        <rFont val="Calibri"/>
        <family val="2"/>
        <charset val="238"/>
        <scheme val="minor"/>
      </rPr>
      <t>Notebook:</t>
    </r>
    <r>
      <rPr>
        <sz val="11"/>
        <color theme="1"/>
        <rFont val="Calibri"/>
        <family val="2"/>
        <charset val="238"/>
        <scheme val="minor"/>
      </rPr>
      <t xml:space="preserve">
Úhlopříčka 16 palců, rozlišení min. WUXGA (1920x1200), min. 300 nitů.
Výkon procesoru v Passmark CPU více než 20 000 bodů (platné ke dni 10.4.2025), min. 14 jader.
Min. 16 GB RAM, DDR5.
Pevný disk min. 1 TB SSD (nebo větší).
Konektivita: Wi-Fi 6E a Bluetooth 5.3.
Podsvícená klávesnice, česká lokalizace.
Čtečka otisku prstů.
Webkamera s rozlišením Full HD IR.
Výdrž baterie alespoň 10 hodin.
Záruka 5 let, servis NBD on-site.</t>
    </r>
  </si>
  <si>
    <t>Operační systém Windows 11, předinstalovaný (nesmí to být licence typu K12 (EDU)).
OS Windows požadujeme z důvodu kompatibility s interními aplikacemi ZČU (Stag, Magion,...)</t>
  </si>
  <si>
    <r>
      <rPr>
        <b/>
        <sz val="11"/>
        <color theme="1"/>
        <rFont val="Calibri"/>
        <family val="2"/>
        <charset val="238"/>
        <scheme val="minor"/>
      </rPr>
      <t>Dokovací stanice, kompatibilní s pol.č. 1 (notebook 16"):</t>
    </r>
    <r>
      <rPr>
        <sz val="11"/>
        <color theme="1"/>
        <rFont val="Calibri"/>
        <family val="2"/>
        <charset val="238"/>
        <scheme val="minor"/>
      </rPr>
      <t xml:space="preserve">
Podpora min. 3 monitorů.
Mechanické tlačítko s LED indikací stavu pro zapnutí nebo probuzení notebooku.
Min. 2x DisplayPort 1.4.
Min. 1x HDMI 2.0.
Min. 4x USB 3.0.
Min. 1x USB-C.
1x RJ-45.
1x combo audio jack.
Podpora Power Delivery min. 65W.
Součástí dodávky musí být napájecí adaptér.
Barva černá.</t>
    </r>
  </si>
  <si>
    <r>
      <rPr>
        <b/>
        <sz val="11"/>
        <color theme="1"/>
        <rFont val="Calibri"/>
        <family val="2"/>
        <charset val="238"/>
        <scheme val="minor"/>
      </rPr>
      <t>Monitor:</t>
    </r>
    <r>
      <rPr>
        <sz val="11"/>
        <color theme="1"/>
        <rFont val="Calibri"/>
        <family val="2"/>
        <charset val="238"/>
        <scheme val="minor"/>
      </rPr>
      <t xml:space="preserve">
Velikost: min. 23".
Rozlišení: min. Full HD 1920 x 1080, 16:9.
Typ: IPS. 
Jas: min. 300nits.
Frekvence obnovování min. 100 Hz.
Rozhraní: min. 1x DisplayPort, 1x  HDMI, 4x USB-A 3.2 Gen 1.
Filtr modrého světla.
Stojan: možnost výškového nastavení, naklápění, PIVOT.
Provedení s tenkým rámečkem.
Barva: Černá.
Záruka min. 3 roky.
Energetický štítek v rozmezí A - E.</t>
    </r>
  </si>
  <si>
    <t>Záruka na zboží min. 3 roky.</t>
  </si>
  <si>
    <t>Klávesnice drátová</t>
  </si>
  <si>
    <r>
      <rPr>
        <b/>
        <sz val="11"/>
        <color theme="1"/>
        <rFont val="Calibri"/>
        <family val="2"/>
        <charset val="238"/>
        <scheme val="minor"/>
      </rPr>
      <t>Klávesnice:</t>
    </r>
    <r>
      <rPr>
        <sz val="11"/>
        <color theme="1"/>
        <rFont val="Calibri"/>
        <family val="2"/>
        <charset val="238"/>
        <scheme val="minor"/>
      </rPr>
      <t xml:space="preserve">
Drátová klávesnice, rozhraní USB-A, česká lokalizace, membránové spínače, dvouřádkový enter, multimediální klávesy, barva černá</t>
    </r>
    <r>
      <rPr>
        <sz val="11"/>
        <color theme="1"/>
        <rFont val="Calibri"/>
        <family val="2"/>
        <charset val="238"/>
        <scheme val="minor"/>
      </rPr>
      <t>.</t>
    </r>
  </si>
  <si>
    <t>Myš drátová</t>
  </si>
  <si>
    <r>
      <rPr>
        <b/>
        <sz val="11"/>
        <color theme="1"/>
        <rFont val="Calibri"/>
        <family val="2"/>
        <charset val="238"/>
        <scheme val="minor"/>
      </rPr>
      <t>Myš:</t>
    </r>
    <r>
      <rPr>
        <sz val="11"/>
        <color theme="1"/>
        <rFont val="Calibri"/>
        <family val="2"/>
        <charset val="238"/>
        <scheme val="minor"/>
      </rPr>
      <t xml:space="preserve">
Drátová kancelářská myš, optická, rozhraní USB-A, symetrická, rozlišení min. 1000 Dpi, 3 tlačítka, barva černá nebo šedá</t>
    </r>
    <r>
      <rPr>
        <sz val="11"/>
        <color theme="1"/>
        <rFont val="Calibri"/>
        <family val="2"/>
        <charset val="238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</si>
</sst>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133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4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21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3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9" fillId="4" borderId="7" xfId="0" applyFont="1" applyFill="1" applyBorder="1" applyAlignment="1" applyProtection="1">
      <alignment horizontal="center" vertical="center" wrapText="1"/>
    </xf>
    <xf numFmtId="0" fontId="9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5" fillId="5" borderId="6" xfId="0" applyFont="1" applyFill="1" applyBorder="1" applyAlignment="1" applyProtection="1">
      <alignment horizontal="center" vertical="center" wrapText="1"/>
    </xf>
    <xf numFmtId="0" fontId="19" fillId="5" borderId="4" xfId="0" applyFont="1" applyFill="1" applyBorder="1" applyAlignment="1" applyProtection="1">
      <alignment horizontal="center" vertical="center" wrapText="1"/>
    </xf>
    <xf numFmtId="0" fontId="18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23" xfId="0" applyNumberFormat="1" applyFill="1" applyBorder="1" applyAlignment="1" applyProtection="1">
      <alignment horizontal="center" vertical="center" wrapText="1"/>
    </xf>
    <xf numFmtId="0" fontId="3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left" vertical="center" wrapText="1" indent="1"/>
    </xf>
    <xf numFmtId="0" fontId="5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2" fillId="6" borderId="16" xfId="0" applyFont="1" applyFill="1" applyBorder="1" applyAlignment="1" applyProtection="1">
      <alignment horizontal="center" vertical="center" wrapText="1"/>
    </xf>
    <xf numFmtId="0" fontId="3" fillId="6" borderId="17" xfId="0" applyFont="1" applyFill="1" applyBorder="1" applyAlignment="1" applyProtection="1">
      <alignment horizontal="center" vertical="center" wrapText="1"/>
    </xf>
    <xf numFmtId="0" fontId="9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3" fillId="3" borderId="14" xfId="0" applyFont="1" applyFill="1" applyBorder="1" applyAlignment="1" applyProtection="1">
      <alignment horizontal="left" vertical="center" wrapText="1" indent="1"/>
    </xf>
    <xf numFmtId="0" fontId="23" fillId="4" borderId="14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2" fillId="6" borderId="18" xfId="0" applyFont="1" applyFill="1" applyBorder="1" applyAlignment="1" applyProtection="1">
      <alignment horizontal="center" vertical="center" wrapText="1"/>
    </xf>
    <xf numFmtId="0" fontId="3" fillId="6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left" vertical="center" wrapText="1" indent="1"/>
    </xf>
    <xf numFmtId="0" fontId="23" fillId="4" borderId="13" xfId="0" applyFont="1" applyFill="1" applyBorder="1" applyAlignment="1" applyProtection="1">
      <alignment horizontal="center" vertical="center" wrapText="1"/>
    </xf>
    <xf numFmtId="0" fontId="12" fillId="6" borderId="14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3" borderId="13" xfId="0" applyNumberFormat="1" applyFill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7" fillId="3" borderId="13" xfId="0" applyFont="1" applyFill="1" applyBorder="1" applyAlignment="1" applyProtection="1">
      <alignment horizontal="center" vertical="center" wrapText="1"/>
    </xf>
    <xf numFmtId="0" fontId="12" fillId="6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3" fillId="3" borderId="21" xfId="0" applyFont="1" applyFill="1" applyBorder="1" applyAlignment="1" applyProtection="1">
      <alignment horizontal="left" vertical="center" wrapText="1" indent="1"/>
    </xf>
    <xf numFmtId="0" fontId="23" fillId="4" borderId="21" xfId="0" applyFont="1" applyFill="1" applyBorder="1" applyAlignment="1" applyProtection="1">
      <alignment horizontal="center" vertical="center" wrapText="1"/>
    </xf>
    <xf numFmtId="0" fontId="3" fillId="3" borderId="19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12" fillId="6" borderId="19" xfId="0" applyFont="1" applyFill="1" applyBorder="1" applyAlignment="1" applyProtection="1">
      <alignment horizontal="center" vertical="center" wrapText="1"/>
    </xf>
    <xf numFmtId="0" fontId="4" fillId="6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6" fillId="3" borderId="19" xfId="0" applyFont="1" applyFill="1" applyBorder="1" applyAlignment="1" applyProtection="1">
      <alignment horizontal="center" vertical="center" wrapText="1"/>
    </xf>
    <xf numFmtId="0" fontId="7" fillId="3" borderId="19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2" fillId="0" borderId="0" xfId="2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/>
    </xf>
    <xf numFmtId="164" fontId="16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9" xfId="0" applyNumberFormat="1" applyFont="1" applyBorder="1" applyAlignment="1" applyProtection="1">
      <alignment horizontal="center" vertical="center"/>
    </xf>
    <xf numFmtId="164" fontId="11" fillId="0" borderId="10" xfId="0" applyNumberFormat="1" applyFont="1" applyBorder="1" applyAlignment="1" applyProtection="1">
      <alignment horizontal="center" vertical="center"/>
    </xf>
    <xf numFmtId="164" fontId="11" fillId="0" borderId="11" xfId="0" applyNumberFormat="1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  <xf numFmtId="0" fontId="13" fillId="4" borderId="24" xfId="0" applyFont="1" applyFill="1" applyBorder="1" applyAlignment="1" applyProtection="1">
      <alignment horizontal="left" vertical="center" wrapText="1" indent="1"/>
      <protection locked="0"/>
    </xf>
    <xf numFmtId="0" fontId="13" fillId="4" borderId="14" xfId="0" applyFont="1" applyFill="1" applyBorder="1" applyAlignment="1" applyProtection="1">
      <alignment horizontal="left" vertical="center" wrapText="1" indent="1"/>
      <protection locked="0"/>
    </xf>
    <xf numFmtId="0" fontId="13" fillId="4" borderId="13" xfId="0" applyFont="1" applyFill="1" applyBorder="1" applyAlignment="1" applyProtection="1">
      <alignment horizontal="left" vertical="center" wrapText="1" indent="1"/>
      <protection locked="0"/>
    </xf>
    <xf numFmtId="0" fontId="13" fillId="4" borderId="21" xfId="0" applyFont="1" applyFill="1" applyBorder="1" applyAlignment="1" applyProtection="1">
      <alignment horizontal="left" vertical="center" wrapText="1" indent="1"/>
      <protection locked="0"/>
    </xf>
    <xf numFmtId="164" fontId="13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4" borderId="21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C10" zoomScaleNormal="100" workbookViewId="0">
      <selection activeCell="H10" sqref="H10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9.42578125" style="4" customWidth="1"/>
    <col min="4" max="4" width="12.28515625" style="123" customWidth="1"/>
    <col min="5" max="5" width="10.5703125" style="22" customWidth="1"/>
    <col min="6" max="6" width="126.1406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65.85546875" style="1" customWidth="1"/>
    <col min="12" max="12" width="33.42578125" style="1" customWidth="1"/>
    <col min="13" max="13" width="27.85546875" style="1" customWidth="1"/>
    <col min="14" max="14" width="38.140625" style="6" customWidth="1"/>
    <col min="15" max="15" width="27.28515625" style="6" customWidth="1"/>
    <col min="16" max="16" width="20.14062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4.85546875" style="17" customWidth="1"/>
    <col min="23" max="16384" width="9.140625" style="1"/>
  </cols>
  <sheetData>
    <row r="1" spans="1:22" ht="40.9" customHeight="1" x14ac:dyDescent="0.25">
      <c r="B1" s="2" t="s">
        <v>33</v>
      </c>
      <c r="C1" s="3"/>
      <c r="D1" s="3"/>
      <c r="E1" s="1"/>
      <c r="G1" s="5"/>
      <c r="V1" s="1"/>
    </row>
    <row r="2" spans="1:22" ht="18.75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14</v>
      </c>
      <c r="D6" s="29" t="s">
        <v>4</v>
      </c>
      <c r="E6" s="29" t="s">
        <v>15</v>
      </c>
      <c r="F6" s="29" t="s">
        <v>16</v>
      </c>
      <c r="G6" s="30" t="s">
        <v>30</v>
      </c>
      <c r="H6" s="30" t="s">
        <v>25</v>
      </c>
      <c r="I6" s="31" t="s">
        <v>17</v>
      </c>
      <c r="J6" s="29" t="s">
        <v>18</v>
      </c>
      <c r="K6" s="29" t="s">
        <v>38</v>
      </c>
      <c r="L6" s="32" t="s">
        <v>19</v>
      </c>
      <c r="M6" s="33" t="s">
        <v>20</v>
      </c>
      <c r="N6" s="32" t="s">
        <v>21</v>
      </c>
      <c r="O6" s="29" t="s">
        <v>28</v>
      </c>
      <c r="P6" s="32" t="s">
        <v>22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23</v>
      </c>
      <c r="V6" s="32" t="s">
        <v>24</v>
      </c>
    </row>
    <row r="7" spans="1:22" ht="198.75" customHeight="1" thickTop="1" x14ac:dyDescent="0.25">
      <c r="A7" s="36"/>
      <c r="B7" s="37">
        <v>1</v>
      </c>
      <c r="C7" s="38" t="s">
        <v>43</v>
      </c>
      <c r="D7" s="39">
        <v>6</v>
      </c>
      <c r="E7" s="40" t="s">
        <v>32</v>
      </c>
      <c r="F7" s="41" t="s">
        <v>45</v>
      </c>
      <c r="G7" s="125"/>
      <c r="H7" s="125"/>
      <c r="I7" s="38" t="s">
        <v>36</v>
      </c>
      <c r="J7" s="42" t="s">
        <v>37</v>
      </c>
      <c r="K7" s="43" t="s">
        <v>39</v>
      </c>
      <c r="L7" s="44" t="s">
        <v>44</v>
      </c>
      <c r="M7" s="45" t="s">
        <v>40</v>
      </c>
      <c r="N7" s="45" t="s">
        <v>41</v>
      </c>
      <c r="O7" s="46" t="s">
        <v>42</v>
      </c>
      <c r="P7" s="47">
        <f>D7*Q7</f>
        <v>124200</v>
      </c>
      <c r="Q7" s="48">
        <v>20700</v>
      </c>
      <c r="R7" s="129"/>
      <c r="S7" s="49">
        <f>D7*R7</f>
        <v>0</v>
      </c>
      <c r="T7" s="50" t="str">
        <f>IF(R7+R8, IF(R7+R8&gt;Q7,"NEVYHOVUJE","VYHOVUJE")," ")</f>
        <v xml:space="preserve"> </v>
      </c>
      <c r="U7" s="51"/>
      <c r="V7" s="52" t="s">
        <v>11</v>
      </c>
    </row>
    <row r="8" spans="1:22" ht="54" customHeight="1" x14ac:dyDescent="0.25">
      <c r="A8" s="36"/>
      <c r="B8" s="53"/>
      <c r="C8" s="54"/>
      <c r="D8" s="55"/>
      <c r="E8" s="56"/>
      <c r="F8" s="57" t="s">
        <v>46</v>
      </c>
      <c r="G8" s="126"/>
      <c r="H8" s="58" t="s">
        <v>31</v>
      </c>
      <c r="I8" s="59"/>
      <c r="J8" s="60"/>
      <c r="K8" s="59"/>
      <c r="L8" s="61"/>
      <c r="M8" s="62"/>
      <c r="N8" s="62"/>
      <c r="O8" s="63"/>
      <c r="P8" s="64"/>
      <c r="Q8" s="65"/>
      <c r="R8" s="130"/>
      <c r="S8" s="66">
        <f>D7*R8</f>
        <v>0</v>
      </c>
      <c r="T8" s="67"/>
      <c r="U8" s="68"/>
      <c r="V8" s="69"/>
    </row>
    <row r="9" spans="1:22" ht="225.75" customHeight="1" x14ac:dyDescent="0.25">
      <c r="A9" s="36"/>
      <c r="B9" s="70">
        <v>2</v>
      </c>
      <c r="C9" s="71" t="s">
        <v>34</v>
      </c>
      <c r="D9" s="72">
        <v>6</v>
      </c>
      <c r="E9" s="73" t="s">
        <v>32</v>
      </c>
      <c r="F9" s="74" t="s">
        <v>47</v>
      </c>
      <c r="G9" s="127"/>
      <c r="H9" s="75" t="s">
        <v>31</v>
      </c>
      <c r="I9" s="59"/>
      <c r="J9" s="60"/>
      <c r="K9" s="59"/>
      <c r="L9" s="76"/>
      <c r="M9" s="77"/>
      <c r="N9" s="77"/>
      <c r="O9" s="63"/>
      <c r="P9" s="78">
        <f>D9*Q9</f>
        <v>19800</v>
      </c>
      <c r="Q9" s="79">
        <v>3300</v>
      </c>
      <c r="R9" s="131"/>
      <c r="S9" s="80">
        <f>D9*R9</f>
        <v>0</v>
      </c>
      <c r="T9" s="81" t="str">
        <f t="shared" ref="T9:T12" si="0">IF(ISNUMBER(R9), IF(R9&gt;Q9,"NEVYHOVUJE","VYHOVUJE")," ")</f>
        <v xml:space="preserve"> </v>
      </c>
      <c r="U9" s="68"/>
      <c r="V9" s="82" t="s">
        <v>13</v>
      </c>
    </row>
    <row r="10" spans="1:22" ht="243" customHeight="1" x14ac:dyDescent="0.25">
      <c r="A10" s="36"/>
      <c r="B10" s="70">
        <v>3</v>
      </c>
      <c r="C10" s="71" t="s">
        <v>35</v>
      </c>
      <c r="D10" s="72">
        <v>6</v>
      </c>
      <c r="E10" s="73" t="s">
        <v>32</v>
      </c>
      <c r="F10" s="74" t="s">
        <v>48</v>
      </c>
      <c r="G10" s="127"/>
      <c r="H10" s="127"/>
      <c r="I10" s="59"/>
      <c r="J10" s="60"/>
      <c r="K10" s="59"/>
      <c r="L10" s="83" t="s">
        <v>49</v>
      </c>
      <c r="M10" s="77"/>
      <c r="N10" s="77"/>
      <c r="O10" s="63"/>
      <c r="P10" s="78">
        <f>D10*Q10</f>
        <v>22200</v>
      </c>
      <c r="Q10" s="79">
        <v>3700</v>
      </c>
      <c r="R10" s="131"/>
      <c r="S10" s="80">
        <f>D10*R10</f>
        <v>0</v>
      </c>
      <c r="T10" s="81" t="str">
        <f t="shared" ref="T10:T11" si="1">IF(ISNUMBER(R10), IF(R10&gt;Q10,"NEVYHOVUJE","VYHOVUJE")," ")</f>
        <v xml:space="preserve"> </v>
      </c>
      <c r="U10" s="68"/>
      <c r="V10" s="82" t="s">
        <v>12</v>
      </c>
    </row>
    <row r="11" spans="1:22" ht="54.75" customHeight="1" x14ac:dyDescent="0.25">
      <c r="A11" s="36"/>
      <c r="B11" s="70">
        <v>4</v>
      </c>
      <c r="C11" s="84" t="s">
        <v>50</v>
      </c>
      <c r="D11" s="72">
        <v>6</v>
      </c>
      <c r="E11" s="73" t="s">
        <v>32</v>
      </c>
      <c r="F11" s="74" t="s">
        <v>51</v>
      </c>
      <c r="G11" s="127"/>
      <c r="H11" s="75" t="s">
        <v>31</v>
      </c>
      <c r="I11" s="59"/>
      <c r="J11" s="60"/>
      <c r="K11" s="59"/>
      <c r="L11" s="61"/>
      <c r="M11" s="77"/>
      <c r="N11" s="77"/>
      <c r="O11" s="63"/>
      <c r="P11" s="78">
        <f>D11*Q11</f>
        <v>1380</v>
      </c>
      <c r="Q11" s="79">
        <v>230</v>
      </c>
      <c r="R11" s="131"/>
      <c r="S11" s="80">
        <f>D11*R11</f>
        <v>0</v>
      </c>
      <c r="T11" s="81" t="str">
        <f t="shared" si="1"/>
        <v xml:space="preserve"> </v>
      </c>
      <c r="U11" s="68"/>
      <c r="V11" s="85" t="s">
        <v>13</v>
      </c>
    </row>
    <row r="12" spans="1:22" ht="54.75" customHeight="1" thickBot="1" x14ac:dyDescent="0.3">
      <c r="A12" s="36"/>
      <c r="B12" s="86">
        <v>5</v>
      </c>
      <c r="C12" s="87" t="s">
        <v>52</v>
      </c>
      <c r="D12" s="88">
        <v>6</v>
      </c>
      <c r="E12" s="89" t="s">
        <v>32</v>
      </c>
      <c r="F12" s="90" t="s">
        <v>53</v>
      </c>
      <c r="G12" s="128"/>
      <c r="H12" s="91" t="s">
        <v>31</v>
      </c>
      <c r="I12" s="92"/>
      <c r="J12" s="93"/>
      <c r="K12" s="92"/>
      <c r="L12" s="94"/>
      <c r="M12" s="95"/>
      <c r="N12" s="95"/>
      <c r="O12" s="96"/>
      <c r="P12" s="97">
        <f>D12*Q12</f>
        <v>1500</v>
      </c>
      <c r="Q12" s="98">
        <v>250</v>
      </c>
      <c r="R12" s="132"/>
      <c r="S12" s="99">
        <f>D12*R12</f>
        <v>0</v>
      </c>
      <c r="T12" s="100" t="str">
        <f t="shared" si="0"/>
        <v xml:space="preserve"> </v>
      </c>
      <c r="U12" s="101"/>
      <c r="V12" s="102"/>
    </row>
    <row r="13" spans="1:22" ht="17.45" customHeight="1" thickTop="1" thickBot="1" x14ac:dyDescent="0.3">
      <c r="C13" s="1"/>
      <c r="D13" s="1"/>
      <c r="E13" s="1"/>
      <c r="F13" s="1"/>
      <c r="G13" s="1"/>
      <c r="H13" s="1"/>
      <c r="I13" s="1"/>
      <c r="J13" s="1"/>
      <c r="N13" s="1"/>
      <c r="O13" s="1"/>
      <c r="P13" s="1"/>
    </row>
    <row r="14" spans="1:22" ht="51.75" customHeight="1" thickTop="1" thickBot="1" x14ac:dyDescent="0.3">
      <c r="B14" s="103" t="s">
        <v>27</v>
      </c>
      <c r="C14" s="103"/>
      <c r="D14" s="103"/>
      <c r="E14" s="103"/>
      <c r="F14" s="103"/>
      <c r="G14" s="103"/>
      <c r="H14" s="104"/>
      <c r="I14" s="104"/>
      <c r="J14" s="105"/>
      <c r="K14" s="105"/>
      <c r="L14" s="27"/>
      <c r="M14" s="27"/>
      <c r="N14" s="27"/>
      <c r="O14" s="106"/>
      <c r="P14" s="106"/>
      <c r="Q14" s="107" t="s">
        <v>9</v>
      </c>
      <c r="R14" s="108" t="s">
        <v>10</v>
      </c>
      <c r="S14" s="109"/>
      <c r="T14" s="110"/>
      <c r="U14" s="111"/>
      <c r="V14" s="112"/>
    </row>
    <row r="15" spans="1:22" ht="50.45" customHeight="1" thickTop="1" thickBot="1" x14ac:dyDescent="0.3">
      <c r="B15" s="113" t="s">
        <v>26</v>
      </c>
      <c r="C15" s="113"/>
      <c r="D15" s="113"/>
      <c r="E15" s="113"/>
      <c r="F15" s="113"/>
      <c r="G15" s="113"/>
      <c r="H15" s="113"/>
      <c r="I15" s="114"/>
      <c r="L15" s="7"/>
      <c r="M15" s="7"/>
      <c r="N15" s="7"/>
      <c r="O15" s="115"/>
      <c r="P15" s="115"/>
      <c r="Q15" s="116">
        <f>SUM(P7:P12)</f>
        <v>169080</v>
      </c>
      <c r="R15" s="117">
        <f>SUM(S7:S12)</f>
        <v>0</v>
      </c>
      <c r="S15" s="118"/>
      <c r="T15" s="119"/>
    </row>
    <row r="16" spans="1:22" ht="15.75" thickTop="1" x14ac:dyDescent="0.25">
      <c r="B16" s="120" t="s">
        <v>29</v>
      </c>
      <c r="C16" s="120"/>
      <c r="D16" s="120"/>
      <c r="E16" s="120"/>
      <c r="F16" s="120"/>
      <c r="G16" s="120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2:19" x14ac:dyDescent="0.25">
      <c r="B17" s="121"/>
      <c r="C17" s="121"/>
      <c r="D17" s="121"/>
      <c r="E17" s="121"/>
      <c r="F17" s="121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2:19" x14ac:dyDescent="0.25">
      <c r="B18" s="121"/>
      <c r="C18" s="121"/>
      <c r="D18" s="121"/>
      <c r="E18" s="121"/>
      <c r="F18" s="121"/>
      <c r="G18" s="16"/>
      <c r="H18" s="16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2:19" x14ac:dyDescent="0.25">
      <c r="B19" s="121"/>
      <c r="C19" s="121"/>
      <c r="D19" s="121"/>
      <c r="E19" s="121"/>
      <c r="F19" s="121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2:19" ht="19.899999999999999" customHeight="1" x14ac:dyDescent="0.25">
      <c r="C20" s="105"/>
      <c r="D20" s="122"/>
      <c r="E20" s="105"/>
      <c r="F20" s="105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2:19" ht="19.899999999999999" customHeight="1" x14ac:dyDescent="0.25">
      <c r="H21" s="124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2:19" ht="19.899999999999999" customHeight="1" x14ac:dyDescent="0.25">
      <c r="C22" s="105"/>
      <c r="D22" s="122"/>
      <c r="E22" s="105"/>
      <c r="F22" s="105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2:19" ht="19.899999999999999" customHeight="1" x14ac:dyDescent="0.25">
      <c r="C23" s="105"/>
      <c r="D23" s="122"/>
      <c r="E23" s="105"/>
      <c r="F23" s="105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2:19" ht="19.899999999999999" customHeight="1" x14ac:dyDescent="0.25">
      <c r="C24" s="105"/>
      <c r="D24" s="122"/>
      <c r="E24" s="105"/>
      <c r="F24" s="105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2:19" ht="19.899999999999999" customHeight="1" x14ac:dyDescent="0.25">
      <c r="C25" s="105"/>
      <c r="D25" s="122"/>
      <c r="E25" s="105"/>
      <c r="F25" s="105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2:19" ht="19.899999999999999" customHeight="1" x14ac:dyDescent="0.25">
      <c r="C26" s="105"/>
      <c r="D26" s="122"/>
      <c r="E26" s="105"/>
      <c r="F26" s="105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2:19" ht="19.899999999999999" customHeight="1" x14ac:dyDescent="0.25">
      <c r="C27" s="105"/>
      <c r="D27" s="122"/>
      <c r="E27" s="105"/>
      <c r="F27" s="105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2:19" ht="19.899999999999999" customHeight="1" x14ac:dyDescent="0.25">
      <c r="C28" s="105"/>
      <c r="D28" s="122"/>
      <c r="E28" s="105"/>
      <c r="F28" s="105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2:19" ht="19.899999999999999" customHeight="1" x14ac:dyDescent="0.25">
      <c r="C29" s="105"/>
      <c r="D29" s="122"/>
      <c r="E29" s="105"/>
      <c r="F29" s="105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2:19" ht="19.899999999999999" customHeight="1" x14ac:dyDescent="0.25">
      <c r="C30" s="105"/>
      <c r="D30" s="122"/>
      <c r="E30" s="105"/>
      <c r="F30" s="105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2:19" ht="19.899999999999999" customHeight="1" x14ac:dyDescent="0.25">
      <c r="C31" s="105"/>
      <c r="D31" s="122"/>
      <c r="E31" s="105"/>
      <c r="F31" s="105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2:19" ht="19.899999999999999" customHeight="1" x14ac:dyDescent="0.25">
      <c r="C32" s="105"/>
      <c r="D32" s="122"/>
      <c r="E32" s="105"/>
      <c r="F32" s="105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105"/>
      <c r="D33" s="122"/>
      <c r="E33" s="105"/>
      <c r="F33" s="105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105"/>
      <c r="D34" s="122"/>
      <c r="E34" s="105"/>
      <c r="F34" s="105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105"/>
      <c r="D35" s="122"/>
      <c r="E35" s="105"/>
      <c r="F35" s="105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105"/>
      <c r="D36" s="122"/>
      <c r="E36" s="105"/>
      <c r="F36" s="105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105"/>
      <c r="D37" s="122"/>
      <c r="E37" s="105"/>
      <c r="F37" s="105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105"/>
      <c r="D38" s="122"/>
      <c r="E38" s="105"/>
      <c r="F38" s="105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105"/>
      <c r="D39" s="122"/>
      <c r="E39" s="105"/>
      <c r="F39" s="105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105"/>
      <c r="D40" s="122"/>
      <c r="E40" s="105"/>
      <c r="F40" s="105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105"/>
      <c r="D41" s="122"/>
      <c r="E41" s="105"/>
      <c r="F41" s="105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105"/>
      <c r="D42" s="122"/>
      <c r="E42" s="105"/>
      <c r="F42" s="105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105"/>
      <c r="D43" s="122"/>
      <c r="E43" s="105"/>
      <c r="F43" s="105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105"/>
      <c r="D44" s="122"/>
      <c r="E44" s="105"/>
      <c r="F44" s="105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105"/>
      <c r="D45" s="122"/>
      <c r="E45" s="105"/>
      <c r="F45" s="105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105"/>
      <c r="D46" s="122"/>
      <c r="E46" s="105"/>
      <c r="F46" s="105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105"/>
      <c r="D47" s="122"/>
      <c r="E47" s="105"/>
      <c r="F47" s="105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105"/>
      <c r="D48" s="122"/>
      <c r="E48" s="105"/>
      <c r="F48" s="105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105"/>
      <c r="D49" s="122"/>
      <c r="E49" s="105"/>
      <c r="F49" s="105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105"/>
      <c r="D50" s="122"/>
      <c r="E50" s="105"/>
      <c r="F50" s="105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105"/>
      <c r="D51" s="122"/>
      <c r="E51" s="105"/>
      <c r="F51" s="105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105"/>
      <c r="D52" s="122"/>
      <c r="E52" s="105"/>
      <c r="F52" s="105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105"/>
      <c r="D53" s="122"/>
      <c r="E53" s="105"/>
      <c r="F53" s="105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105"/>
      <c r="D54" s="122"/>
      <c r="E54" s="105"/>
      <c r="F54" s="105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105"/>
      <c r="D55" s="122"/>
      <c r="E55" s="105"/>
      <c r="F55" s="105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105"/>
      <c r="D56" s="122"/>
      <c r="E56" s="105"/>
      <c r="F56" s="105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105"/>
      <c r="D57" s="122"/>
      <c r="E57" s="105"/>
      <c r="F57" s="105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105"/>
      <c r="D58" s="122"/>
      <c r="E58" s="105"/>
      <c r="F58" s="105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105"/>
      <c r="D59" s="122"/>
      <c r="E59" s="105"/>
      <c r="F59" s="105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105"/>
      <c r="D60" s="122"/>
      <c r="E60" s="105"/>
      <c r="F60" s="105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105"/>
      <c r="D61" s="122"/>
      <c r="E61" s="105"/>
      <c r="F61" s="105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105"/>
      <c r="D62" s="122"/>
      <c r="E62" s="105"/>
      <c r="F62" s="105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105"/>
      <c r="D63" s="122"/>
      <c r="E63" s="105"/>
      <c r="F63" s="105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105"/>
      <c r="D64" s="122"/>
      <c r="E64" s="105"/>
      <c r="F64" s="105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105"/>
      <c r="D65" s="122"/>
      <c r="E65" s="105"/>
      <c r="F65" s="105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105"/>
      <c r="D66" s="122"/>
      <c r="E66" s="105"/>
      <c r="F66" s="105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105"/>
      <c r="D67" s="122"/>
      <c r="E67" s="105"/>
      <c r="F67" s="105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105"/>
      <c r="D68" s="122"/>
      <c r="E68" s="105"/>
      <c r="F68" s="105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105"/>
      <c r="D69" s="122"/>
      <c r="E69" s="105"/>
      <c r="F69" s="105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105"/>
      <c r="D70" s="122"/>
      <c r="E70" s="105"/>
      <c r="F70" s="105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105"/>
      <c r="D71" s="122"/>
      <c r="E71" s="105"/>
      <c r="F71" s="105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105"/>
      <c r="D72" s="122"/>
      <c r="E72" s="105"/>
      <c r="F72" s="105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105"/>
      <c r="D73" s="122"/>
      <c r="E73" s="105"/>
      <c r="F73" s="105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105"/>
      <c r="D74" s="122"/>
      <c r="E74" s="105"/>
      <c r="F74" s="105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105"/>
      <c r="D75" s="122"/>
      <c r="E75" s="105"/>
      <c r="F75" s="105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105"/>
      <c r="D76" s="122"/>
      <c r="E76" s="105"/>
      <c r="F76" s="105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105"/>
      <c r="D77" s="122"/>
      <c r="E77" s="105"/>
      <c r="F77" s="105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105"/>
      <c r="D78" s="122"/>
      <c r="E78" s="105"/>
      <c r="F78" s="105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105"/>
      <c r="D79" s="122"/>
      <c r="E79" s="105"/>
      <c r="F79" s="105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105"/>
      <c r="D80" s="122"/>
      <c r="E80" s="105"/>
      <c r="F80" s="105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105"/>
      <c r="D81" s="122"/>
      <c r="E81" s="105"/>
      <c r="F81" s="105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105"/>
      <c r="D82" s="122"/>
      <c r="E82" s="105"/>
      <c r="F82" s="105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105"/>
      <c r="D83" s="122"/>
      <c r="E83" s="105"/>
      <c r="F83" s="105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105"/>
      <c r="D84" s="122"/>
      <c r="E84" s="105"/>
      <c r="F84" s="105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105"/>
      <c r="D85" s="122"/>
      <c r="E85" s="105"/>
      <c r="F85" s="105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105"/>
      <c r="D86" s="122"/>
      <c r="E86" s="105"/>
      <c r="F86" s="105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105"/>
      <c r="D87" s="122"/>
      <c r="E87" s="105"/>
      <c r="F87" s="105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105"/>
      <c r="D88" s="122"/>
      <c r="E88" s="105"/>
      <c r="F88" s="105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105"/>
      <c r="D89" s="122"/>
      <c r="E89" s="105"/>
      <c r="F89" s="105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105"/>
      <c r="D90" s="122"/>
      <c r="E90" s="105"/>
      <c r="F90" s="105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105"/>
      <c r="D91" s="122"/>
      <c r="E91" s="105"/>
      <c r="F91" s="105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105"/>
      <c r="D92" s="122"/>
      <c r="E92" s="105"/>
      <c r="F92" s="105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105"/>
      <c r="D93" s="122"/>
      <c r="E93" s="105"/>
      <c r="F93" s="105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105"/>
      <c r="D94" s="122"/>
      <c r="E94" s="105"/>
      <c r="F94" s="105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105"/>
      <c r="D95" s="122"/>
      <c r="E95" s="105"/>
      <c r="F95" s="105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105"/>
      <c r="D96" s="122"/>
      <c r="E96" s="105"/>
      <c r="F96" s="105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105"/>
      <c r="D97" s="122"/>
      <c r="E97" s="105"/>
      <c r="F97" s="105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105"/>
      <c r="D98" s="122"/>
      <c r="E98" s="105"/>
      <c r="F98" s="105"/>
      <c r="G98" s="16"/>
      <c r="H98" s="16"/>
      <c r="I98" s="11"/>
      <c r="J98" s="11"/>
      <c r="K98" s="11"/>
      <c r="L98" s="11"/>
      <c r="M98" s="11"/>
      <c r="N98" s="17"/>
      <c r="O98" s="17"/>
      <c r="P98" s="17"/>
      <c r="Q98" s="11"/>
      <c r="R98" s="11"/>
      <c r="S98" s="11"/>
    </row>
    <row r="99" spans="3:19" ht="19.899999999999999" customHeight="1" x14ac:dyDescent="0.25">
      <c r="C99" s="105"/>
      <c r="D99" s="122"/>
      <c r="E99" s="105"/>
      <c r="F99" s="105"/>
      <c r="G99" s="16"/>
      <c r="H99" s="16"/>
      <c r="I99" s="11"/>
      <c r="J99" s="11"/>
      <c r="K99" s="11"/>
      <c r="L99" s="11"/>
      <c r="M99" s="11"/>
      <c r="N99" s="17"/>
      <c r="O99" s="17"/>
      <c r="P99" s="17"/>
      <c r="Q99" s="11"/>
      <c r="R99" s="11"/>
      <c r="S99" s="11"/>
    </row>
    <row r="100" spans="3:19" ht="19.899999999999999" customHeight="1" x14ac:dyDescent="0.25">
      <c r="C100" s="105"/>
      <c r="D100" s="122"/>
      <c r="E100" s="105"/>
      <c r="F100" s="105"/>
      <c r="G100" s="16"/>
      <c r="H100" s="16"/>
      <c r="I100" s="11"/>
      <c r="J100" s="11"/>
      <c r="K100" s="11"/>
      <c r="L100" s="11"/>
      <c r="M100" s="11"/>
      <c r="N100" s="17"/>
      <c r="O100" s="17"/>
      <c r="P100" s="17"/>
      <c r="Q100" s="11"/>
      <c r="R100" s="11"/>
      <c r="S100" s="11"/>
    </row>
    <row r="101" spans="3:19" ht="19.899999999999999" customHeight="1" x14ac:dyDescent="0.25">
      <c r="C101" s="105"/>
      <c r="D101" s="122"/>
      <c r="E101" s="105"/>
      <c r="F101" s="105"/>
      <c r="G101" s="16"/>
      <c r="H101" s="16"/>
      <c r="I101" s="11"/>
      <c r="J101" s="11"/>
      <c r="K101" s="11"/>
      <c r="L101" s="11"/>
      <c r="M101" s="11"/>
      <c r="N101" s="17"/>
      <c r="O101" s="17"/>
      <c r="P101" s="17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ht="19.899999999999999" customHeight="1" x14ac:dyDescent="0.25">
      <c r="C107" s="1"/>
      <c r="E107" s="1"/>
      <c r="F107" s="1"/>
      <c r="J107" s="1"/>
    </row>
    <row r="108" spans="3:19" ht="19.899999999999999" customHeight="1" x14ac:dyDescent="0.25">
      <c r="C108" s="1"/>
      <c r="E108" s="1"/>
      <c r="F108" s="1"/>
      <c r="J108" s="1"/>
    </row>
    <row r="109" spans="3:19" ht="19.899999999999999" customHeight="1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  <row r="230" spans="3:10" x14ac:dyDescent="0.25">
      <c r="C230" s="1"/>
      <c r="E230" s="1"/>
      <c r="F230" s="1"/>
      <c r="J230" s="1"/>
    </row>
    <row r="231" spans="3:10" x14ac:dyDescent="0.25">
      <c r="C231" s="1"/>
      <c r="E231" s="1"/>
      <c r="F231" s="1"/>
      <c r="J231" s="1"/>
    </row>
    <row r="232" spans="3:10" x14ac:dyDescent="0.25">
      <c r="C232" s="1"/>
      <c r="E232" s="1"/>
      <c r="F232" s="1"/>
      <c r="J232" s="1"/>
    </row>
  </sheetData>
  <sheetProtection algorithmName="SHA-512" hashValue="MjyFa/t37NGPemFNTnx6MG77N5se2oz4ytLepHvPb6+eIoVMML40XNjO2/1NJAPjAeSE8HAafE3GDe18U6EdKw==" saltValue="LW415AV9qV1YfWCcrmorDg==" spinCount="100000" sheet="1" objects="1" scenarios="1"/>
  <mergeCells count="25">
    <mergeCell ref="V7:V8"/>
    <mergeCell ref="I7:I12"/>
    <mergeCell ref="J7:J12"/>
    <mergeCell ref="K7:K12"/>
    <mergeCell ref="U7:U12"/>
    <mergeCell ref="Q7:Q8"/>
    <mergeCell ref="T7:T8"/>
    <mergeCell ref="L11:L12"/>
    <mergeCell ref="V11:V12"/>
    <mergeCell ref="P7:P8"/>
    <mergeCell ref="L8:L9"/>
    <mergeCell ref="B1:D1"/>
    <mergeCell ref="G5:H5"/>
    <mergeCell ref="B16:G16"/>
    <mergeCell ref="R15:T15"/>
    <mergeCell ref="R14:T14"/>
    <mergeCell ref="B14:G14"/>
    <mergeCell ref="B15:H15"/>
    <mergeCell ref="M7:M12"/>
    <mergeCell ref="N7:N12"/>
    <mergeCell ref="O7:O12"/>
    <mergeCell ref="B7:B8"/>
    <mergeCell ref="C7:C8"/>
    <mergeCell ref="D7:D8"/>
    <mergeCell ref="E7:E8"/>
  </mergeCells>
  <conditionalFormatting sqref="B7 B9:B12">
    <cfRule type="cellIs" dxfId="8" priority="96" operator="greaterThanOrEqual">
      <formula>1</formula>
    </cfRule>
    <cfRule type="containsBlanks" dxfId="7" priority="99">
      <formula>LEN(TRIM(B7))=0</formula>
    </cfRule>
  </conditionalFormatting>
  <conditionalFormatting sqref="D7 D9:D12">
    <cfRule type="containsBlanks" dxfId="6" priority="3">
      <formula>LEN(TRIM(D7))=0</formula>
    </cfRule>
  </conditionalFormatting>
  <conditionalFormatting sqref="R7:R12 G7:H12">
    <cfRule type="notContainsBlanks" dxfId="5" priority="73">
      <formula>LEN(TRIM(G7))&gt;0</formula>
    </cfRule>
    <cfRule type="notContainsBlanks" dxfId="4" priority="74">
      <formula>LEN(TRIM(G7))&gt;0</formula>
    </cfRule>
    <cfRule type="containsBlanks" dxfId="3" priority="76">
      <formula>LEN(TRIM(G7))=0</formula>
    </cfRule>
  </conditionalFormatting>
  <conditionalFormatting sqref="G7:H12">
    <cfRule type="notContainsBlanks" dxfId="2" priority="72">
      <formula>LEN(TRIM(G7))&gt;0</formula>
    </cfRule>
  </conditionalFormatting>
  <conditionalFormatting sqref="T7 T9:T12">
    <cfRule type="cellIs" dxfId="1" priority="82" operator="equal">
      <formula>"NEVYHOVUJE"</formula>
    </cfRule>
    <cfRule type="cellIs" dxfId="0" priority="83" operator="equal">
      <formula>"VYHOVUJE"</formula>
    </cfRule>
  </conditionalFormatting>
  <dataValidations count="2">
    <dataValidation type="list" allowBlank="1" showInputMessage="1" showErrorMessage="1" sqref="J7:J8" xr:uid="{48CFB74B-9296-4A50-982E-BC79A8E838C1}">
      <formula1>"ANO,NE"</formula1>
    </dataValidation>
    <dataValidation type="list" showInputMessage="1" showErrorMessage="1" sqref="E7 E9:E12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2" orientation="landscape" r:id="rId1"/>
  <ignoredErrors>
    <ignoredError sqref="S8" 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AC1A1DA-6ACC-4672-8EF8-53527C56A2C5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2025-04-29T12:22:26Z</cp:lastPrinted>
  <dcterms:created xsi:type="dcterms:W3CDTF">2014-03-05T12:43:32Z</dcterms:created>
  <dcterms:modified xsi:type="dcterms:W3CDTF">2025-04-30T07:24:21Z</dcterms:modified>
</cp:coreProperties>
</file>